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arzonb\AppData\Local\Microsoft\Windows\INetCache\Content.Outlook\U0FG5KMP\"/>
    </mc:Choice>
  </mc:AlternateContent>
  <xr:revisionPtr revIDLastSave="0" documentId="13_ncr:1_{87650B54-6C27-4F43-B107-C96C531F4E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_EPG034_EjecucionPresupuesta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L7" i="1" l="1"/>
  <c r="L8" i="1"/>
  <c r="L10" i="1"/>
  <c r="L11" i="1"/>
  <c r="L12" i="1"/>
  <c r="L13" i="1"/>
  <c r="L14" i="1"/>
  <c r="L15" i="1"/>
  <c r="L17" i="1"/>
  <c r="K7" i="1"/>
  <c r="K8" i="1"/>
  <c r="K9" i="1"/>
  <c r="K10" i="1"/>
  <c r="K11" i="1"/>
  <c r="K12" i="1"/>
  <c r="K13" i="1"/>
  <c r="K14" i="1"/>
  <c r="K15" i="1"/>
  <c r="K17" i="1"/>
  <c r="L5" i="1"/>
  <c r="K5" i="1"/>
  <c r="F16" i="1"/>
  <c r="G16" i="1"/>
  <c r="K16" i="1" s="1"/>
  <c r="H16" i="1"/>
  <c r="I16" i="1"/>
  <c r="L16" i="1" s="1"/>
  <c r="F9" i="1"/>
  <c r="G9" i="1"/>
  <c r="H9" i="1"/>
  <c r="I9" i="1"/>
  <c r="L9" i="1" s="1"/>
  <c r="H6" i="1"/>
  <c r="I6" i="1"/>
  <c r="E9" i="1"/>
  <c r="F6" i="1"/>
  <c r="L6" i="1" s="1"/>
  <c r="G6" i="1"/>
  <c r="K6" i="1" s="1"/>
</calcChain>
</file>

<file path=xl/sharedStrings.xml><?xml version="1.0" encoding="utf-8"?>
<sst xmlns="http://schemas.openxmlformats.org/spreadsheetml/2006/main" count="97" uniqueCount="40">
  <si>
    <t>Año Fiscal:</t>
  </si>
  <si>
    <t/>
  </si>
  <si>
    <t>Vigencia:</t>
  </si>
  <si>
    <t>Reservas</t>
  </si>
  <si>
    <t>Periodo:</t>
  </si>
  <si>
    <t>Enero-Marzo</t>
  </si>
  <si>
    <t>UEJ</t>
  </si>
  <si>
    <t>NOMBRE UEJ</t>
  </si>
  <si>
    <t>RUBRO</t>
  </si>
  <si>
    <t>REC</t>
  </si>
  <si>
    <t>DESCRIPCION</t>
  </si>
  <si>
    <t>COMPROMISO</t>
  </si>
  <si>
    <t>OBLIGACION</t>
  </si>
  <si>
    <t>ORDEN PAGO</t>
  </si>
  <si>
    <t>PAGOS</t>
  </si>
  <si>
    <t>11-02-00</t>
  </si>
  <si>
    <t>FONDO ROTATORIO DEL MINISTERIO DE RELACIONES EXTERIORES</t>
  </si>
  <si>
    <t>A-02-01</t>
  </si>
  <si>
    <t>20</t>
  </si>
  <si>
    <t>ADQUISICIÓN DE ACTIVOS NO FINANCIEROS</t>
  </si>
  <si>
    <t>A-02-02</t>
  </si>
  <si>
    <t>10</t>
  </si>
  <si>
    <t>ADQUISICIONES DIFERENTES DE ACTIVOS</t>
  </si>
  <si>
    <t>C-1102-1002-2</t>
  </si>
  <si>
    <t>11</t>
  </si>
  <si>
    <t>MEJORAMIENTO DE CAPACIDADES LOCALES EN LAS CASAS LÚDICAS EN EL MARCO DEL PROGRAMA INTEGRAL NIÑOS, NIÑAS Y ADOLESCENTES CON OPORTUNIDADES  NACIONAL</t>
  </si>
  <si>
    <t>C-1104-1002-2</t>
  </si>
  <si>
    <t>FORTALECIMIENTO DEL PLAN FRONTERAS PARA LA PROSPERIDAD: IMPULSAR EL DESARROLLO EN LAS ZONAS DE FRONTERA.  AMAZONAS, PUTUMAYO, LA GUAJIRA, SAN ANDRES Y PROVIDENCIA, BOYACÁ, NORTE DE SANTANDER, CHOCÓ, NARIÑO, ARAUCA, GUAINÍA, VAUPÉS, VICHADA, CESAR</t>
  </si>
  <si>
    <t>C-1199-1002-3</t>
  </si>
  <si>
    <t>FORTALECIMIENTO DE LA GESTIÓN DOCUMENTAL EN EL MINISTERIO DE RELACIONES EXTERIORES Y SU FONDO ROTATORIO  BOGOTÁ</t>
  </si>
  <si>
    <t>C-1199-1002-4</t>
  </si>
  <si>
    <t>MEJORAMIENTO TECNOLÓGICO DEL MINISTERIO DE RELACIONES EXTERIORES  NACIONAL</t>
  </si>
  <si>
    <t>C-1199-1002-5</t>
  </si>
  <si>
    <t>FORTALECIMIENTO DE LA INFRAESTRUCTURA DEL MINISTERIO DE RELACIONES EXTERIORES PARA EL DESARROLLO DE LOS PROCESOS MISIONALES  NACIONAL</t>
  </si>
  <si>
    <t>C-1199-1002-6</t>
  </si>
  <si>
    <t>FORTALECIMIENTO DEL MODELO INTEGRAL DE CAPACITACIÓN DE LOS FUNCIONARIOS DEL MINISTERIO DE RELACIONES EXTERIORES  NACIONAL</t>
  </si>
  <si>
    <t>PORC.OBLIG</t>
  </si>
  <si>
    <t>PORC.PAGOS</t>
  </si>
  <si>
    <t>TOTAL INVERSION</t>
  </si>
  <si>
    <t>TOTAL RESERVA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</si>
</sst>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0" fontId="4" fillId="2" borderId="2" xfId="0" applyFont="1" applyFill="1" applyBorder="1" applyAlignment="1">
      <alignment horizontal="left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left" vertical="center" wrapText="1" readingOrder="1"/>
    </xf>
    <xf numFmtId="0" fontId="3" fillId="0" borderId="4" xfId="0" applyNumberFormat="1" applyFont="1" applyFill="1" applyBorder="1" applyAlignment="1">
      <alignment vertical="center" wrapText="1" readingOrder="1"/>
    </xf>
    <xf numFmtId="0" fontId="3" fillId="0" borderId="4" xfId="0" applyNumberFormat="1" applyFont="1" applyFill="1" applyBorder="1" applyAlignment="1">
      <alignment horizontal="left" vertical="center" wrapText="1" readingOrder="1"/>
    </xf>
    <xf numFmtId="0" fontId="4" fillId="0" borderId="4" xfId="0" applyNumberFormat="1" applyFont="1" applyFill="1" applyBorder="1" applyAlignment="1">
      <alignment horizontal="right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4" fillId="2" borderId="2" xfId="0" applyNumberFormat="1" applyFont="1" applyFill="1" applyBorder="1" applyAlignment="1">
      <alignment horizontal="left" vertical="center" wrapText="1" readingOrder="1"/>
    </xf>
    <xf numFmtId="0" fontId="1" fillId="0" borderId="2" xfId="0" applyFont="1" applyFill="1" applyBorder="1"/>
    <xf numFmtId="164" fontId="3" fillId="0" borderId="2" xfId="0" applyNumberFormat="1" applyFont="1" applyFill="1" applyBorder="1" applyAlignment="1">
      <alignment horizontal="right" wrapText="1" readingOrder="1"/>
    </xf>
    <xf numFmtId="0" fontId="1" fillId="0" borderId="2" xfId="0" applyFont="1" applyFill="1" applyBorder="1" applyAlignment="1"/>
    <xf numFmtId="2" fontId="6" fillId="0" borderId="2" xfId="0" applyNumberFormat="1" applyFont="1" applyFill="1" applyBorder="1" applyAlignment="1"/>
    <xf numFmtId="164" fontId="4" fillId="2" borderId="2" xfId="0" applyNumberFormat="1" applyFont="1" applyFill="1" applyBorder="1" applyAlignment="1">
      <alignment horizontal="right" wrapText="1" readingOrder="1"/>
    </xf>
    <xf numFmtId="0" fontId="1" fillId="2" borderId="2" xfId="0" applyFont="1" applyFill="1" applyBorder="1" applyAlignment="1"/>
    <xf numFmtId="2" fontId="5" fillId="2" borderId="2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garzonb/Downloads/REP_EPG034_EjecucionPresupuestalAgregada%20-%202021-04-05T125254.2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garzonb/Desktop/2021/PAG.%20WEB%20FEB/EJECUCION%20RESERVA%20PPTAL%20MES%20FEBR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_EPG034_EjecucionPresupuesta"/>
    </sheetNames>
    <sheetDataSet>
      <sheetData sheetId="0">
        <row r="5">
          <cell r="E5" t="str">
            <v>ADQUISICIÓN DE ACTIVOS NO FINANCIEROS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_EPG034_EjecucionPresupuesta"/>
    </sheetNames>
    <sheetDataSet>
      <sheetData sheetId="0">
        <row r="9">
          <cell r="E9" t="str">
            <v>TOTAL ADQUISICIONES DIFERENTES DE ACTIVOS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showGridLines="0" tabSelected="1" topLeftCell="A10" workbookViewId="0">
      <selection activeCell="F5" sqref="F5:L17"/>
    </sheetView>
  </sheetViews>
  <sheetFormatPr baseColWidth="10" defaultRowHeight="15" x14ac:dyDescent="0.25"/>
  <cols>
    <col min="1" max="1" width="13.42578125" customWidth="1"/>
    <col min="2" max="2" width="27" customWidth="1"/>
    <col min="3" max="3" width="16.42578125" customWidth="1"/>
    <col min="4" max="4" width="8" customWidth="1"/>
    <col min="5" max="5" width="27.5703125" customWidth="1"/>
    <col min="6" max="9" width="18.85546875" customWidth="1"/>
    <col min="10" max="10" width="0" hidden="1" customWidth="1"/>
    <col min="11" max="11" width="11.7109375" bestFit="1" customWidth="1"/>
    <col min="12" max="12" width="12.140625" bestFit="1" customWidth="1"/>
  </cols>
  <sheetData>
    <row r="1" spans="1:12" x14ac:dyDescent="0.25">
      <c r="A1" s="1" t="s">
        <v>0</v>
      </c>
      <c r="B1" s="2">
        <v>2021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</row>
    <row r="2" spans="1:12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</row>
    <row r="3" spans="1:12" x14ac:dyDescent="0.25">
      <c r="A3" s="7" t="s">
        <v>4</v>
      </c>
      <c r="B3" s="7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</row>
    <row r="4" spans="1:12" x14ac:dyDescent="0.25">
      <c r="A4" s="13" t="s">
        <v>6</v>
      </c>
      <c r="B4" s="13" t="s">
        <v>7</v>
      </c>
      <c r="C4" s="13" t="s">
        <v>8</v>
      </c>
      <c r="D4" s="13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14</v>
      </c>
      <c r="J4" s="18"/>
      <c r="K4" s="4" t="s">
        <v>36</v>
      </c>
      <c r="L4" s="5" t="s">
        <v>37</v>
      </c>
    </row>
    <row r="5" spans="1:12" ht="33.75" x14ac:dyDescent="0.25">
      <c r="A5" s="14" t="s">
        <v>15</v>
      </c>
      <c r="B5" s="15" t="s">
        <v>16</v>
      </c>
      <c r="C5" s="16" t="s">
        <v>17</v>
      </c>
      <c r="D5" s="14" t="s">
        <v>18</v>
      </c>
      <c r="E5" s="15" t="s">
        <v>19</v>
      </c>
      <c r="F5" s="19">
        <v>7036719.2800000003</v>
      </c>
      <c r="G5" s="19">
        <v>7036719.2800000003</v>
      </c>
      <c r="H5" s="19">
        <v>0</v>
      </c>
      <c r="I5" s="19">
        <v>0</v>
      </c>
      <c r="J5" s="20"/>
      <c r="K5" s="21">
        <f>G5*100/F5</f>
        <v>100</v>
      </c>
      <c r="L5" s="21">
        <f>I5*100/F5</f>
        <v>0</v>
      </c>
    </row>
    <row r="6" spans="1:12" ht="33" customHeight="1" x14ac:dyDescent="0.25">
      <c r="A6" s="14"/>
      <c r="B6" s="15"/>
      <c r="C6" s="16"/>
      <c r="D6" s="14"/>
      <c r="E6" s="17" t="str">
        <f>[1]REP_EPG034_EjecucionPresupuesta!$E$5</f>
        <v>ADQUISICIÓN DE ACTIVOS NO FINANCIEROS</v>
      </c>
      <c r="F6" s="22">
        <f>SUM(F5)</f>
        <v>7036719.2800000003</v>
      </c>
      <c r="G6" s="22">
        <f>SUM(G5)</f>
        <v>7036719.2800000003</v>
      </c>
      <c r="H6" s="22">
        <f>SUM(H5)</f>
        <v>0</v>
      </c>
      <c r="I6" s="22">
        <f>SUM(I5)</f>
        <v>0</v>
      </c>
      <c r="J6" s="23"/>
      <c r="K6" s="24">
        <f t="shared" ref="K6:K17" si="0">G6*100/F6</f>
        <v>100</v>
      </c>
      <c r="L6" s="24">
        <f t="shared" ref="L6:L17" si="1">I6*100/F6</f>
        <v>0</v>
      </c>
    </row>
    <row r="7" spans="1:12" ht="33.75" x14ac:dyDescent="0.25">
      <c r="A7" s="14" t="s">
        <v>15</v>
      </c>
      <c r="B7" s="15" t="s">
        <v>16</v>
      </c>
      <c r="C7" s="16" t="s">
        <v>20</v>
      </c>
      <c r="D7" s="14" t="s">
        <v>21</v>
      </c>
      <c r="E7" s="15" t="s">
        <v>22</v>
      </c>
      <c r="F7" s="19">
        <v>18418859926</v>
      </c>
      <c r="G7" s="19">
        <v>14346114070</v>
      </c>
      <c r="H7" s="19">
        <v>4350894638</v>
      </c>
      <c r="I7" s="19">
        <v>4350894638</v>
      </c>
      <c r="J7" s="20"/>
      <c r="K7" s="21">
        <f t="shared" si="0"/>
        <v>77.888176182658697</v>
      </c>
      <c r="L7" s="21">
        <f t="shared" si="1"/>
        <v>23.621954102915414</v>
      </c>
    </row>
    <row r="8" spans="1:12" ht="33.75" x14ac:dyDescent="0.25">
      <c r="A8" s="14" t="s">
        <v>15</v>
      </c>
      <c r="B8" s="15" t="s">
        <v>16</v>
      </c>
      <c r="C8" s="16" t="s">
        <v>20</v>
      </c>
      <c r="D8" s="14" t="s">
        <v>18</v>
      </c>
      <c r="E8" s="15" t="s">
        <v>22</v>
      </c>
      <c r="F8" s="19">
        <v>50965336820.089996</v>
      </c>
      <c r="G8" s="19">
        <v>362730227.94999999</v>
      </c>
      <c r="H8" s="19">
        <v>362730227.94999999</v>
      </c>
      <c r="I8" s="19">
        <v>362730227.94999999</v>
      </c>
      <c r="J8" s="20"/>
      <c r="K8" s="21">
        <f t="shared" si="0"/>
        <v>0.71171947559270443</v>
      </c>
      <c r="L8" s="21">
        <f t="shared" si="1"/>
        <v>0.71171947559270443</v>
      </c>
    </row>
    <row r="9" spans="1:12" ht="32.25" customHeight="1" x14ac:dyDescent="0.25">
      <c r="A9" s="14"/>
      <c r="B9" s="15"/>
      <c r="C9" s="16"/>
      <c r="D9" s="14"/>
      <c r="E9" s="17" t="str">
        <f>[2]REP_EPG034_EjecucionPresupuesta!$E$9</f>
        <v>TOTAL ADQUISICIONES DIFERENTES DE ACTIVOS</v>
      </c>
      <c r="F9" s="22">
        <f>SUM(F7:F8)</f>
        <v>69384196746.089996</v>
      </c>
      <c r="G9" s="22">
        <f>SUM(G7:G8)</f>
        <v>14708844297.950001</v>
      </c>
      <c r="H9" s="22">
        <f>SUM(H7:H8)</f>
        <v>4713624865.9499998</v>
      </c>
      <c r="I9" s="22">
        <f>SUM(I7:I8)</f>
        <v>4713624865.9499998</v>
      </c>
      <c r="J9" s="23"/>
      <c r="K9" s="24">
        <f t="shared" si="0"/>
        <v>21.199127449405669</v>
      </c>
      <c r="L9" s="24">
        <f t="shared" si="1"/>
        <v>6.7935136342349116</v>
      </c>
    </row>
    <row r="10" spans="1:12" ht="78.75" x14ac:dyDescent="0.25">
      <c r="A10" s="14" t="s">
        <v>15</v>
      </c>
      <c r="B10" s="15" t="s">
        <v>16</v>
      </c>
      <c r="C10" s="16" t="s">
        <v>23</v>
      </c>
      <c r="D10" s="14" t="s">
        <v>24</v>
      </c>
      <c r="E10" s="15" t="s">
        <v>25</v>
      </c>
      <c r="F10" s="19">
        <v>378025835.20999998</v>
      </c>
      <c r="G10" s="19">
        <v>112459607.34</v>
      </c>
      <c r="H10" s="19">
        <v>88365809</v>
      </c>
      <c r="I10" s="19">
        <v>88365809</v>
      </c>
      <c r="J10" s="20"/>
      <c r="K10" s="21">
        <f t="shared" si="0"/>
        <v>29.749185601964669</v>
      </c>
      <c r="L10" s="21">
        <f t="shared" si="1"/>
        <v>23.375600493260269</v>
      </c>
    </row>
    <row r="11" spans="1:12" ht="123.75" x14ac:dyDescent="0.25">
      <c r="A11" s="14" t="s">
        <v>15</v>
      </c>
      <c r="B11" s="15" t="s">
        <v>16</v>
      </c>
      <c r="C11" s="16" t="s">
        <v>26</v>
      </c>
      <c r="D11" s="14" t="s">
        <v>24</v>
      </c>
      <c r="E11" s="15" t="s">
        <v>27</v>
      </c>
      <c r="F11" s="19">
        <v>1281653140.6400001</v>
      </c>
      <c r="G11" s="19">
        <v>1281653140.6400001</v>
      </c>
      <c r="H11" s="19">
        <v>1281653140.6400001</v>
      </c>
      <c r="I11" s="19">
        <v>1281653140.6400001</v>
      </c>
      <c r="J11" s="20"/>
      <c r="K11" s="21">
        <f t="shared" si="0"/>
        <v>100</v>
      </c>
      <c r="L11" s="21">
        <f t="shared" si="1"/>
        <v>100</v>
      </c>
    </row>
    <row r="12" spans="1:12" ht="56.25" x14ac:dyDescent="0.25">
      <c r="A12" s="14" t="s">
        <v>15</v>
      </c>
      <c r="B12" s="15" t="s">
        <v>16</v>
      </c>
      <c r="C12" s="16" t="s">
        <v>28</v>
      </c>
      <c r="D12" s="14" t="s">
        <v>24</v>
      </c>
      <c r="E12" s="15" t="s">
        <v>29</v>
      </c>
      <c r="F12" s="19">
        <v>109733238</v>
      </c>
      <c r="G12" s="19">
        <v>109733238</v>
      </c>
      <c r="H12" s="19">
        <v>109733238</v>
      </c>
      <c r="I12" s="19">
        <v>109733238</v>
      </c>
      <c r="J12" s="20"/>
      <c r="K12" s="21">
        <f t="shared" si="0"/>
        <v>100</v>
      </c>
      <c r="L12" s="21">
        <f t="shared" si="1"/>
        <v>100</v>
      </c>
    </row>
    <row r="13" spans="1:12" ht="33.75" x14ac:dyDescent="0.25">
      <c r="A13" s="14" t="s">
        <v>15</v>
      </c>
      <c r="B13" s="15" t="s">
        <v>16</v>
      </c>
      <c r="C13" s="16" t="s">
        <v>30</v>
      </c>
      <c r="D13" s="14" t="s">
        <v>24</v>
      </c>
      <c r="E13" s="15" t="s">
        <v>31</v>
      </c>
      <c r="F13" s="19">
        <v>1317333528</v>
      </c>
      <c r="G13" s="19">
        <v>1317333528</v>
      </c>
      <c r="H13" s="19">
        <v>1261764549</v>
      </c>
      <c r="I13" s="19">
        <v>1261764549</v>
      </c>
      <c r="J13" s="20"/>
      <c r="K13" s="21">
        <f t="shared" si="0"/>
        <v>100</v>
      </c>
      <c r="L13" s="21">
        <f t="shared" si="1"/>
        <v>95.781707683067495</v>
      </c>
    </row>
    <row r="14" spans="1:12" ht="67.5" x14ac:dyDescent="0.25">
      <c r="A14" s="14" t="s">
        <v>15</v>
      </c>
      <c r="B14" s="15" t="s">
        <v>16</v>
      </c>
      <c r="C14" s="16" t="s">
        <v>32</v>
      </c>
      <c r="D14" s="14" t="s">
        <v>24</v>
      </c>
      <c r="E14" s="15" t="s">
        <v>33</v>
      </c>
      <c r="F14" s="19">
        <v>143704186.72999999</v>
      </c>
      <c r="G14" s="19">
        <v>143704186.72999999</v>
      </c>
      <c r="H14" s="19">
        <v>143704186.72999999</v>
      </c>
      <c r="I14" s="19">
        <v>143704186.72999999</v>
      </c>
      <c r="J14" s="20"/>
      <c r="K14" s="21">
        <f t="shared" si="0"/>
        <v>100</v>
      </c>
      <c r="L14" s="21">
        <f t="shared" si="1"/>
        <v>100</v>
      </c>
    </row>
    <row r="15" spans="1:12" ht="56.25" x14ac:dyDescent="0.25">
      <c r="A15" s="14" t="s">
        <v>15</v>
      </c>
      <c r="B15" s="15" t="s">
        <v>16</v>
      </c>
      <c r="C15" s="16" t="s">
        <v>34</v>
      </c>
      <c r="D15" s="14" t="s">
        <v>24</v>
      </c>
      <c r="E15" s="15" t="s">
        <v>35</v>
      </c>
      <c r="F15" s="19">
        <v>55695000</v>
      </c>
      <c r="G15" s="19">
        <v>55695000</v>
      </c>
      <c r="H15" s="19">
        <v>55695000</v>
      </c>
      <c r="I15" s="19">
        <v>55695000</v>
      </c>
      <c r="J15" s="20"/>
      <c r="K15" s="21">
        <f t="shared" si="0"/>
        <v>100</v>
      </c>
      <c r="L15" s="21">
        <f t="shared" si="1"/>
        <v>100</v>
      </c>
    </row>
    <row r="16" spans="1:12" x14ac:dyDescent="0.25">
      <c r="A16" s="14"/>
      <c r="B16" s="15"/>
      <c r="C16" s="16"/>
      <c r="D16" s="14"/>
      <c r="E16" s="6" t="s">
        <v>38</v>
      </c>
      <c r="F16" s="22">
        <f>SUM(F10:F15)</f>
        <v>3286144928.5800004</v>
      </c>
      <c r="G16" s="22">
        <f>SUM(G10:G15)</f>
        <v>3020578700.71</v>
      </c>
      <c r="H16" s="22">
        <f>SUM(H10:H15)</f>
        <v>2940915923.3700004</v>
      </c>
      <c r="I16" s="22">
        <f>SUM(I10:I15)</f>
        <v>2940915923.3700004</v>
      </c>
      <c r="J16" s="20"/>
      <c r="K16" s="24">
        <f t="shared" si="0"/>
        <v>91.918608775883897</v>
      </c>
      <c r="L16" s="24">
        <f t="shared" si="1"/>
        <v>89.494407194049742</v>
      </c>
    </row>
    <row r="17" spans="1:12" x14ac:dyDescent="0.25">
      <c r="A17" s="14" t="s">
        <v>1</v>
      </c>
      <c r="B17" s="15" t="s">
        <v>1</v>
      </c>
      <c r="C17" s="16" t="s">
        <v>1</v>
      </c>
      <c r="D17" s="14" t="s">
        <v>1</v>
      </c>
      <c r="E17" s="6" t="s">
        <v>39</v>
      </c>
      <c r="F17" s="22">
        <v>72677378393.949997</v>
      </c>
      <c r="G17" s="22">
        <v>17736459717.939999</v>
      </c>
      <c r="H17" s="22">
        <v>7654540789.3199997</v>
      </c>
      <c r="I17" s="22">
        <v>7654540789.3199997</v>
      </c>
      <c r="J17" s="20"/>
      <c r="K17" s="24">
        <f t="shared" si="0"/>
        <v>24.404374662221528</v>
      </c>
      <c r="L17" s="24">
        <f t="shared" si="1"/>
        <v>10.532219183565378</v>
      </c>
    </row>
    <row r="18" spans="1:12" x14ac:dyDescent="0.25">
      <c r="A18" s="8" t="s">
        <v>1</v>
      </c>
      <c r="B18" s="9" t="s">
        <v>1</v>
      </c>
      <c r="C18" s="10" t="s">
        <v>1</v>
      </c>
      <c r="D18" s="8" t="s">
        <v>1</v>
      </c>
      <c r="E18" s="11" t="s">
        <v>1</v>
      </c>
      <c r="F18" s="12" t="s">
        <v>1</v>
      </c>
      <c r="G18" s="12" t="s">
        <v>1</v>
      </c>
      <c r="H18" s="12" t="s">
        <v>1</v>
      </c>
      <c r="I18" s="12" t="s">
        <v>1</v>
      </c>
    </row>
    <row r="19" spans="1:12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ESMELA GARZON BARRERA</dc:creator>
  <cp:lastModifiedBy>FANNY ESMELA GARZON BARRERA</cp:lastModifiedBy>
  <dcterms:created xsi:type="dcterms:W3CDTF">2021-04-05T18:46:32Z</dcterms:created>
  <dcterms:modified xsi:type="dcterms:W3CDTF">2021-04-06T01:37:29Z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